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★★개발1팀\★★역곡지구\7. ★실시설계\1. 공법선정위원회\교량\2. 제안서 접수 공고\★ 실공고\교량(도시공사 홈페이지 공고)\"/>
    </mc:Choice>
  </mc:AlternateContent>
  <xr:revisionPtr revIDLastSave="0" documentId="8_{5E263068-62A9-42AB-95BB-93649AD73E3E}" xr6:coauthVersionLast="47" xr6:coauthVersionMax="47" xr10:uidLastSave="{00000000-0000-0000-0000-000000000000}"/>
  <bookViews>
    <workbookView xWindow="-120" yWindow="330" windowWidth="29040" windowHeight="15990"/>
  </bookViews>
  <sheets>
    <sheet name="표지" sheetId="16" r:id="rId1"/>
    <sheet name="목차" sheetId="17" r:id="rId2"/>
    <sheet name="총괄내역서" sheetId="18" r:id="rId3"/>
    <sheet name="내역서(해당 교량명)" sheetId="1" r:id="rId4"/>
    <sheet name="단가목록표" sheetId="2" r:id="rId5"/>
  </sheets>
  <definedNames>
    <definedName name="_xlnm.Print_Area" localSheetId="3">'내역서(해당 교량명)'!$A$1:$M$25</definedName>
    <definedName name="_xlnm.Print_Area" localSheetId="4">단가목록표!$A$1:$I$20</definedName>
    <definedName name="_xlnm.Print_Area" localSheetId="1">목차!$A$1:$Q$21</definedName>
    <definedName name="_xlnm.Print_Area" localSheetId="2">총괄내역서!$A$1:$M$25</definedName>
    <definedName name="_xlnm.Print_Area" localSheetId="0">표지!$A$1:$Q$21</definedName>
    <definedName name="_xlnm.Print_Titles" localSheetId="3">'내역서(해당 교량명)'!$1:$3</definedName>
    <definedName name="_xlnm.Print_Titles" localSheetId="4">단가목록표!$1:$2</definedName>
    <definedName name="_xlnm.Print_Titles" localSheetId="2">총괄내역서!$1:$3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E13" i="2"/>
  <c r="F14" i="2"/>
  <c r="F15" i="2"/>
  <c r="F16" i="2"/>
  <c r="E16" i="2"/>
  <c r="F17" i="2"/>
  <c r="F18" i="2"/>
  <c r="E18" i="2"/>
  <c r="F19" i="2"/>
  <c r="F20" i="2"/>
  <c r="E15" i="2"/>
  <c r="E17" i="2"/>
  <c r="E19" i="2"/>
  <c r="E20" i="2"/>
  <c r="E14" i="2"/>
  <c r="F12" i="2"/>
  <c r="E12" i="2"/>
  <c r="F6" i="2"/>
  <c r="E6" i="2"/>
  <c r="F5" i="2"/>
  <c r="E5" i="2"/>
  <c r="F11" i="2"/>
  <c r="E11" i="2"/>
  <c r="F10" i="2"/>
  <c r="F9" i="2"/>
  <c r="F4" i="2"/>
  <c r="E4" i="2"/>
  <c r="F3" i="2"/>
  <c r="F8" i="2"/>
  <c r="E8" i="2"/>
  <c r="E3" i="2"/>
  <c r="E9" i="2"/>
  <c r="E10" i="2"/>
  <c r="F7" i="2"/>
  <c r="E7" i="2"/>
</calcChain>
</file>

<file path=xl/sharedStrings.xml><?xml version="1.0" encoding="utf-8"?>
<sst xmlns="http://schemas.openxmlformats.org/spreadsheetml/2006/main" count="158" uniqueCount="81">
  <si>
    <t>경    비</t>
  </si>
  <si>
    <t>금 액</t>
  </si>
  <si>
    <t>공 종 명</t>
  </si>
  <si>
    <t>단 가</t>
  </si>
  <si>
    <t>단 가</t>
  </si>
  <si>
    <t>비 고</t>
  </si>
  <si>
    <t>단위</t>
  </si>
  <si>
    <t>단위</t>
  </si>
  <si>
    <t>규    격</t>
  </si>
  <si>
    <t>노 무 비</t>
  </si>
  <si>
    <t>규 격</t>
  </si>
  <si>
    <t>수량</t>
  </si>
  <si>
    <t>재 료 비</t>
  </si>
  <si>
    <t>단 위</t>
  </si>
  <si>
    <t>합    계</t>
  </si>
  <si>
    <t/>
  </si>
  <si>
    <t>단 가 목 록 표</t>
    <phoneticPr fontId="1" type="noConversion"/>
  </si>
  <si>
    <t>코  드</t>
    <phoneticPr fontId="1" type="noConversion"/>
  </si>
  <si>
    <t>공 종 명</t>
    <phoneticPr fontId="1" type="noConversion"/>
  </si>
  <si>
    <t>신기술·특허 공사비 산출내역서</t>
    <phoneticPr fontId="1" type="noConversion"/>
  </si>
  <si>
    <t>□ 견적가격 :</t>
    <phoneticPr fontId="1" type="noConversion"/>
  </si>
  <si>
    <t>□ 공  사  명 :</t>
    <phoneticPr fontId="1" type="noConversion"/>
  </si>
  <si>
    <t>□ 공  법  명 :</t>
    <phoneticPr fontId="1" type="noConversion"/>
  </si>
  <si>
    <t>□ 제  출  일 :</t>
    <phoneticPr fontId="1" type="noConversion"/>
  </si>
  <si>
    <t>회사명 : ㈜0000000</t>
    <phoneticPr fontId="1" type="noConversion"/>
  </si>
  <si>
    <t>목     차</t>
    <phoneticPr fontId="1" type="noConversion"/>
  </si>
  <si>
    <t>1.</t>
    <phoneticPr fontId="1" type="noConversion"/>
  </si>
  <si>
    <t>2.</t>
    <phoneticPr fontId="1" type="noConversion"/>
  </si>
  <si>
    <t>3.</t>
  </si>
  <si>
    <t>4.</t>
  </si>
  <si>
    <t>5.</t>
  </si>
  <si>
    <t>6.</t>
  </si>
  <si>
    <t>7.</t>
  </si>
  <si>
    <t>8.</t>
  </si>
  <si>
    <t>내역서</t>
    <phoneticPr fontId="1" type="noConversion"/>
  </si>
  <si>
    <t>단가목록표</t>
    <phoneticPr fontId="1" type="noConversion"/>
  </si>
  <si>
    <t>일위대가_산근</t>
    <phoneticPr fontId="1" type="noConversion"/>
  </si>
  <si>
    <t>표준시장단가목록표</t>
    <phoneticPr fontId="1" type="noConversion"/>
  </si>
  <si>
    <t>중기사용료목록</t>
    <phoneticPr fontId="1" type="noConversion"/>
  </si>
  <si>
    <t>중기사용료</t>
    <phoneticPr fontId="1" type="noConversion"/>
  </si>
  <si>
    <t>자재단가목록</t>
    <phoneticPr fontId="1" type="noConversion"/>
  </si>
  <si>
    <t>직접공사비</t>
    <phoneticPr fontId="1" type="noConversion"/>
  </si>
  <si>
    <t>식</t>
    <phoneticPr fontId="1" type="noConversion"/>
  </si>
  <si>
    <t>1</t>
    <phoneticPr fontId="1" type="noConversion"/>
  </si>
  <si>
    <t>1.0000공</t>
    <phoneticPr fontId="1" type="noConversion"/>
  </si>
  <si>
    <t>노임단가목록</t>
    <phoneticPr fontId="1" type="noConversion"/>
  </si>
  <si>
    <t>(000000000000원)</t>
    <phoneticPr fontId="1" type="noConversion"/>
  </si>
  <si>
    <t>(날인)</t>
    <phoneticPr fontId="1" type="noConversion"/>
  </si>
  <si>
    <t>일금 00,000,000,000원정</t>
    <phoneticPr fontId="1" type="noConversion"/>
  </si>
  <si>
    <t>총    괄    내    역    서</t>
    <phoneticPr fontId="1" type="noConversion"/>
  </si>
  <si>
    <t>합   계</t>
    <phoneticPr fontId="1" type="noConversion"/>
  </si>
  <si>
    <t>내    역    서(해당 교량명)</t>
    <phoneticPr fontId="1" type="noConversion"/>
  </si>
  <si>
    <t>부천역곡 공공주택지구 조성공사</t>
    <phoneticPr fontId="1" type="noConversion"/>
  </si>
  <si>
    <r>
      <t>합성형라멘교량공법(교량</t>
    </r>
    <r>
      <rPr>
        <b/>
        <sz val="15"/>
        <color indexed="8"/>
        <rFont val="맑은 고딕"/>
        <family val="3"/>
        <charset val="129"/>
      </rPr>
      <t>2</t>
    </r>
    <r>
      <rPr>
        <b/>
        <sz val="15"/>
        <color indexed="8"/>
        <rFont val="경기천년제목 Bold"/>
        <family val="1"/>
        <charset val="129"/>
      </rPr>
      <t>개소)</t>
    </r>
    <phoneticPr fontId="1" type="noConversion"/>
  </si>
  <si>
    <t>1.교량#1</t>
    <phoneticPr fontId="1" type="noConversion"/>
  </si>
  <si>
    <t>2.교량#2</t>
    <phoneticPr fontId="1" type="noConversion"/>
  </si>
  <si>
    <t>2023.00.00</t>
    <phoneticPr fontId="1" type="noConversion"/>
  </si>
  <si>
    <t>레미콘</t>
  </si>
  <si>
    <t>25-21-8</t>
  </si>
  <si>
    <t xml:space="preserve">m3    </t>
  </si>
  <si>
    <t>25-21-15</t>
  </si>
  <si>
    <t>25-24-12</t>
  </si>
  <si>
    <t>25-27-15</t>
  </si>
  <si>
    <t>25-18-8</t>
  </si>
  <si>
    <t>25-18-15</t>
  </si>
  <si>
    <t>25-21-12</t>
  </si>
  <si>
    <t>25-24-8</t>
  </si>
  <si>
    <t>25-24-15</t>
  </si>
  <si>
    <t>25-40-15</t>
  </si>
  <si>
    <t xml:space="preserve">t     </t>
  </si>
  <si>
    <t>이형봉강(SD400, 현장도착도)</t>
  </si>
  <si>
    <t>H-13</t>
  </si>
  <si>
    <t>H-16</t>
  </si>
  <si>
    <t>H-19</t>
  </si>
  <si>
    <t>H-22</t>
  </si>
  <si>
    <t>H-25</t>
  </si>
  <si>
    <t>H-29</t>
  </si>
  <si>
    <t>H-32</t>
  </si>
  <si>
    <t>25-45-15</t>
    <phoneticPr fontId="1" type="noConversion"/>
  </si>
  <si>
    <t xml:space="preserve">m3    </t>
    <phoneticPr fontId="1" type="noConversion"/>
  </si>
  <si>
    <t>식별번호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</si>
</sst>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General;\-General\,&quot;&quot;;@"/>
    <numFmt numFmtId="184" formatCode="#,###;\-#,###;&quot;&quot;;@"/>
  </numFmts>
  <fonts count="9">
    <font>
      <sz val="8"/>
      <color indexed="8"/>
      <name val="굴림"/>
      <family val="3"/>
      <charset val="129"/>
    </font>
    <font>
      <sz val="8"/>
      <name val="굴림"/>
      <family val="3"/>
      <charset val="129"/>
    </font>
    <font>
      <b/>
      <sz val="15"/>
      <color indexed="8"/>
      <name val="굴림체"/>
      <family val="3"/>
      <charset val="129"/>
    </font>
    <font>
      <sz val="7"/>
      <color indexed="2"/>
      <name val="굴림체"/>
      <family val="3"/>
      <charset val="129"/>
    </font>
    <font>
      <b/>
      <sz val="10"/>
      <color indexed="8"/>
      <name val="경기천년제목 Bold"/>
      <family val="1"/>
      <charset val="129"/>
    </font>
    <font>
      <b/>
      <sz val="25"/>
      <color indexed="8"/>
      <name val="경기천년제목 Bold"/>
      <family val="1"/>
      <charset val="129"/>
    </font>
    <font>
      <b/>
      <sz val="15"/>
      <color indexed="8"/>
      <name val="경기천년제목 Bold"/>
      <family val="1"/>
      <charset val="129"/>
    </font>
    <font>
      <b/>
      <sz val="18"/>
      <color indexed="8"/>
      <name val="경기천년제목 Bold"/>
      <family val="1"/>
      <charset val="129"/>
    </font>
    <font>
      <b/>
      <sz val="15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vertical="center"/>
    </xf>
    <xf numFmtId="0" fontId="7" fillId="0" borderId="0" xfId="0" applyFont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11" xfId="0" applyNumberFormat="1" applyBorder="1" applyAlignment="1">
      <alignment vertical="center"/>
    </xf>
    <xf numFmtId="184" fontId="0" fillId="0" borderId="11" xfId="0" applyNumberFormat="1" applyBorder="1" applyAlignment="1">
      <alignment vertical="center"/>
    </xf>
    <xf numFmtId="179" fontId="0" fillId="0" borderId="12" xfId="0" applyNumberFormat="1" applyBorder="1" applyAlignment="1">
      <alignment vertical="center" wrapText="1"/>
    </xf>
    <xf numFmtId="179" fontId="0" fillId="2" borderId="9" xfId="0" applyNumberFormat="1" applyFill="1" applyBorder="1" applyAlignment="1">
      <alignment horizontal="center" vertical="center"/>
    </xf>
    <xf numFmtId="179" fontId="0" fillId="2" borderId="9" xfId="0" applyNumberFormat="1" applyFill="1" applyBorder="1" applyAlignment="1">
      <alignment horizontal="center" vertical="center" wrapText="1"/>
    </xf>
    <xf numFmtId="179" fontId="0" fillId="0" borderId="9" xfId="0" applyNumberFormat="1" applyBorder="1" applyAlignment="1">
      <alignment vertical="center" wrapText="1"/>
    </xf>
    <xf numFmtId="179" fontId="0" fillId="0" borderId="9" xfId="0" applyNumberFormat="1" applyBorder="1" applyAlignment="1">
      <alignment horizontal="right" vertical="center"/>
    </xf>
    <xf numFmtId="179" fontId="0" fillId="0" borderId="9" xfId="0" applyNumberFormat="1" applyBorder="1" applyAlignment="1">
      <alignment horizontal="center" vertical="center"/>
    </xf>
    <xf numFmtId="184" fontId="0" fillId="0" borderId="9" xfId="0" applyNumberFormat="1" applyBorder="1" applyAlignment="1">
      <alignment horizontal="right" vertical="center"/>
    </xf>
    <xf numFmtId="179" fontId="0" fillId="2" borderId="13" xfId="0" applyNumberFormat="1" applyFill="1" applyBorder="1" applyAlignment="1">
      <alignment horizontal="center" vertical="center"/>
    </xf>
    <xf numFmtId="179" fontId="1" fillId="0" borderId="9" xfId="0" applyNumberFormat="1" applyFont="1" applyBorder="1" applyAlignment="1">
      <alignment vertical="center"/>
    </xf>
    <xf numFmtId="184" fontId="1" fillId="0" borderId="9" xfId="0" applyNumberFormat="1" applyFont="1" applyBorder="1" applyAlignment="1">
      <alignment horizontal="right" vertical="center"/>
    </xf>
    <xf numFmtId="179" fontId="1" fillId="0" borderId="9" xfId="0" applyNumberFormat="1" applyFont="1" applyBorder="1" applyAlignment="1">
      <alignment vertic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9" fontId="0" fillId="2" borderId="9" xfId="0" applyNumberFormat="1" applyFill="1" applyBorder="1" applyAlignment="1">
      <alignment horizontal="center" vertical="center"/>
    </xf>
    <xf numFmtId="179" fontId="0" fillId="2" borderId="9" xfId="0" applyNumberForma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view="pageBreakPreview" zoomScaleNormal="100" zoomScaleSheetLayoutView="100" workbookViewId="0">
      <selection activeCell="J6" sqref="J6"/>
    </sheetView>
  </sheetViews>
  <sheetFormatPr defaultRowHeight="23.25" customHeight="1"/>
  <cols>
    <col min="1" max="1" width="7.83203125" style="4" customWidth="1"/>
    <col min="2" max="2" width="12.5" style="4" bestFit="1" customWidth="1"/>
    <col min="3" max="17" width="9.33203125" style="4"/>
    <col min="18" max="18" width="4.5" style="4" customWidth="1"/>
    <col min="19" max="16384" width="9.33203125" style="4"/>
  </cols>
  <sheetData>
    <row r="1" spans="1:17" ht="23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23.2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23.2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32.25">
      <c r="A4" s="5"/>
      <c r="B4" s="37" t="s">
        <v>19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7"/>
    </row>
    <row r="5" spans="1:17" s="14" customFormat="1" ht="23.25" customHeight="1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</row>
    <row r="6" spans="1:17" s="14" customFormat="1" ht="23.25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</row>
    <row r="7" spans="1:17" s="14" customFormat="1" ht="23.25" customHeight="1">
      <c r="A7" s="11"/>
      <c r="B7" s="12" t="s">
        <v>21</v>
      </c>
      <c r="C7" s="12"/>
      <c r="D7" s="12" t="s">
        <v>52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spans="1:17" s="14" customFormat="1" ht="23.25" customHeigh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</row>
    <row r="9" spans="1:17" s="14" customFormat="1" ht="23.25" customHeight="1">
      <c r="A9" s="11"/>
      <c r="B9" s="12" t="s">
        <v>22</v>
      </c>
      <c r="C9" s="12"/>
      <c r="D9" s="12" t="s">
        <v>53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 spans="1:17" s="14" customFormat="1" ht="23.25" customHeigh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</row>
    <row r="11" spans="1:17" s="14" customFormat="1" ht="23.25" customHeight="1">
      <c r="A11" s="11"/>
      <c r="B11" s="12" t="s">
        <v>20</v>
      </c>
      <c r="C11" s="12"/>
      <c r="D11" s="12" t="s">
        <v>48</v>
      </c>
      <c r="E11" s="12"/>
      <c r="F11" s="12"/>
      <c r="G11" s="12"/>
      <c r="H11" s="12"/>
      <c r="I11" s="12" t="s">
        <v>46</v>
      </c>
      <c r="J11" s="12"/>
      <c r="K11" s="12"/>
      <c r="L11" s="12"/>
      <c r="M11" s="12"/>
      <c r="N11" s="12"/>
      <c r="O11" s="12"/>
      <c r="P11" s="12"/>
      <c r="Q11" s="13"/>
    </row>
    <row r="12" spans="1:17" s="14" customFormat="1" ht="23.25" customHeight="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</row>
    <row r="13" spans="1:17" s="14" customFormat="1" ht="23.25" customHeight="1">
      <c r="A13" s="11"/>
      <c r="B13" s="12" t="s">
        <v>23</v>
      </c>
      <c r="C13" s="12"/>
      <c r="D13" s="12" t="s">
        <v>56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1:17" s="14" customFormat="1" ht="23.25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spans="1:17" s="14" customFormat="1" ht="23.25" customHeight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</row>
    <row r="16" spans="1:17" s="14" customFormat="1" ht="23.25" customHeight="1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</row>
    <row r="17" spans="1:17" s="14" customFormat="1" ht="23.25" customHeight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</row>
    <row r="18" spans="1:17" s="14" customFormat="1" ht="23.2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</row>
    <row r="19" spans="1:17" s="14" customFormat="1" ht="23.25" customHeight="1">
      <c r="A19" s="11"/>
      <c r="C19" s="12"/>
      <c r="D19" s="12"/>
      <c r="E19" s="12"/>
      <c r="F19" s="12"/>
      <c r="G19" s="12"/>
      <c r="H19" s="12" t="s">
        <v>24</v>
      </c>
      <c r="I19" s="12"/>
      <c r="J19" s="12"/>
      <c r="K19" s="12"/>
      <c r="L19" s="12"/>
      <c r="M19" s="12"/>
      <c r="N19" s="12"/>
      <c r="O19" s="12" t="s">
        <v>47</v>
      </c>
      <c r="P19" s="12"/>
      <c r="Q19" s="13"/>
    </row>
    <row r="20" spans="1:17" s="14" customFormat="1" ht="23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</row>
    <row r="21" spans="1:17" s="14" customFormat="1" ht="23.25" customHeight="1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/>
    </row>
    <row r="22" spans="1:17" ht="23.2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ht="23.25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ht="23.25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ht="23.25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ht="23.2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ht="23.2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ht="23.25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ht="23.25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ht="23.2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ht="23.25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ht="23.25" customHeigh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ht="23.25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ht="23.25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23.2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</row>
    <row r="36" spans="1:17" ht="23.25" customHeight="1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ht="23.25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7"/>
    </row>
    <row r="38" spans="1:17" ht="23.2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</sheetData>
  <mergeCells count="1">
    <mergeCell ref="B4:P4"/>
  </mergeCells>
  <phoneticPr fontId="1" type="noConversion"/>
  <pageMargins left="0.74803149606299213" right="0.74803149606299213" top="0.74803149606299213" bottom="0.59055118110236227" header="0.74803149606299213" footer="0.19685039370078741"/>
  <pageSetup paperSize="9" orientation="landscape" r:id="rId1"/>
  <headerFooter>
    <oddFooter>&amp;C- &amp;P / 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zoomScaleNormal="100" zoomScaleSheetLayoutView="100" workbookViewId="0">
      <selection activeCell="B4" sqref="B4:P4"/>
    </sheetView>
  </sheetViews>
  <sheetFormatPr defaultRowHeight="12"/>
  <cols>
    <col min="1" max="1" width="7.83203125" style="4" customWidth="1"/>
    <col min="2" max="2" width="12.5" style="4" bestFit="1" customWidth="1"/>
    <col min="3" max="8" width="9.33203125" style="4"/>
    <col min="9" max="9" width="20.6640625" style="4" customWidth="1"/>
    <col min="10" max="17" width="9.33203125" style="4"/>
    <col min="18" max="18" width="4.5" style="4" customWidth="1"/>
    <col min="19" max="16384" width="9.33203125" style="4"/>
  </cols>
  <sheetData>
    <row r="1" spans="1:17" ht="23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3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3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32.25">
      <c r="A4" s="6"/>
      <c r="B4" s="37" t="s">
        <v>25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6"/>
    </row>
    <row r="5" spans="1:17" s="14" customFormat="1" ht="23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s="14" customFormat="1" ht="23.25" customHeight="1">
      <c r="A6" s="18"/>
      <c r="B6" s="18"/>
      <c r="O6" s="18"/>
      <c r="P6" s="18"/>
      <c r="Q6" s="18"/>
    </row>
    <row r="7" spans="1:17" s="14" customFormat="1" ht="23.25" customHeight="1">
      <c r="A7" s="18"/>
      <c r="B7" s="18"/>
      <c r="C7" s="19" t="s">
        <v>26</v>
      </c>
      <c r="D7" s="18" t="s">
        <v>34</v>
      </c>
      <c r="E7" s="18"/>
      <c r="F7" s="18"/>
      <c r="G7" s="18"/>
      <c r="H7" s="18"/>
      <c r="I7" s="18"/>
      <c r="J7" s="18"/>
      <c r="K7" s="19" t="s">
        <v>30</v>
      </c>
      <c r="L7" s="18" t="s">
        <v>38</v>
      </c>
      <c r="M7" s="18"/>
      <c r="N7" s="18"/>
      <c r="O7" s="18"/>
      <c r="P7" s="18"/>
      <c r="Q7" s="18"/>
    </row>
    <row r="8" spans="1:17" s="14" customFormat="1" ht="23.2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20"/>
      <c r="L8" s="18"/>
      <c r="M8" s="18"/>
      <c r="N8" s="18"/>
      <c r="O8" s="18"/>
      <c r="P8" s="18"/>
      <c r="Q8" s="18"/>
    </row>
    <row r="9" spans="1:17" s="14" customFormat="1" ht="23.25" customHeight="1">
      <c r="A9" s="18"/>
      <c r="B9" s="18"/>
      <c r="C9" s="19" t="s">
        <v>27</v>
      </c>
      <c r="D9" s="18" t="s">
        <v>35</v>
      </c>
      <c r="E9" s="18"/>
      <c r="F9" s="18"/>
      <c r="G9" s="18"/>
      <c r="H9" s="18"/>
      <c r="I9" s="18"/>
      <c r="J9" s="18"/>
      <c r="K9" s="19" t="s">
        <v>31</v>
      </c>
      <c r="L9" s="18" t="s">
        <v>39</v>
      </c>
      <c r="M9" s="18"/>
      <c r="N9" s="18"/>
      <c r="O9" s="18"/>
      <c r="P9" s="18"/>
      <c r="Q9" s="18"/>
    </row>
    <row r="10" spans="1:17" s="14" customFormat="1" ht="23.25" customHeight="1">
      <c r="A10" s="18"/>
      <c r="B10" s="18"/>
      <c r="C10" s="20"/>
      <c r="D10" s="18"/>
      <c r="E10" s="18"/>
      <c r="F10" s="18"/>
      <c r="G10" s="18"/>
      <c r="H10" s="18"/>
      <c r="I10" s="18"/>
      <c r="J10" s="18"/>
      <c r="K10" s="20"/>
      <c r="L10" s="18"/>
      <c r="M10" s="18"/>
      <c r="N10" s="18"/>
      <c r="O10" s="18"/>
      <c r="P10" s="18"/>
      <c r="Q10" s="18"/>
    </row>
    <row r="11" spans="1:17" s="14" customFormat="1" ht="23.25" customHeight="1">
      <c r="A11" s="18"/>
      <c r="B11" s="18"/>
      <c r="C11" s="19" t="s">
        <v>28</v>
      </c>
      <c r="D11" s="18" t="s">
        <v>37</v>
      </c>
      <c r="E11" s="18"/>
      <c r="F11" s="18"/>
      <c r="G11" s="18"/>
      <c r="H11" s="18"/>
      <c r="I11" s="18"/>
      <c r="J11" s="18"/>
      <c r="K11" s="19" t="s">
        <v>32</v>
      </c>
      <c r="L11" s="18" t="s">
        <v>40</v>
      </c>
      <c r="M11" s="18"/>
      <c r="N11" s="18"/>
      <c r="O11" s="18"/>
      <c r="P11" s="18"/>
      <c r="Q11" s="18"/>
    </row>
    <row r="12" spans="1:17" s="14" customFormat="1" ht="23.25" customHeight="1">
      <c r="A12" s="18"/>
      <c r="B12" s="18"/>
      <c r="C12" s="2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s="14" customFormat="1" ht="23.25" customHeight="1">
      <c r="A13" s="18"/>
      <c r="B13" s="18"/>
      <c r="C13" s="19" t="s">
        <v>29</v>
      </c>
      <c r="D13" s="18" t="s">
        <v>36</v>
      </c>
      <c r="E13" s="18"/>
      <c r="F13" s="18"/>
      <c r="G13" s="18"/>
      <c r="H13" s="18"/>
      <c r="I13" s="18"/>
      <c r="J13" s="18"/>
      <c r="K13" s="19" t="s">
        <v>33</v>
      </c>
      <c r="L13" s="18" t="s">
        <v>45</v>
      </c>
      <c r="M13" s="18"/>
      <c r="N13" s="18"/>
      <c r="O13" s="18"/>
      <c r="P13" s="18"/>
      <c r="Q13" s="18"/>
    </row>
    <row r="14" spans="1:17" s="14" customFormat="1" ht="23.25" customHeight="1">
      <c r="A14" s="18"/>
      <c r="B14" s="18"/>
      <c r="C14" s="20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s="14" customFormat="1" ht="23.25" customHeight="1">
      <c r="A15" s="18"/>
      <c r="B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s="14" customFormat="1" ht="23.25" customHeight="1">
      <c r="A16" s="18"/>
      <c r="B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s="14" customFormat="1" ht="23.25" customHeight="1">
      <c r="A17" s="18"/>
      <c r="B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s="14" customFormat="1" ht="23.25" customHeight="1">
      <c r="A18" s="18"/>
      <c r="B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s="14" customFormat="1" ht="23.25" customHeight="1">
      <c r="A19" s="12"/>
      <c r="B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s="14" customFormat="1" ht="23.25" customHeight="1">
      <c r="A20" s="12"/>
      <c r="B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s="14" customFormat="1" ht="23.2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ht="23.2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1:17" ht="23.25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ht="23.25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ht="23.25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1:17" ht="23.2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</row>
    <row r="27" spans="1:17" ht="23.2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1:17" ht="23.25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ht="23.25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1:17" ht="23.2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ht="23.25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1:17" ht="23.25" customHeigh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ht="23.25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1:17" ht="23.25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23.2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</row>
    <row r="36" spans="1:17" ht="23.25" customHeight="1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/>
    </row>
    <row r="37" spans="1:17" ht="23.25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7"/>
    </row>
    <row r="38" spans="1:17" ht="23.25" customHeight="1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</sheetData>
  <mergeCells count="1">
    <mergeCell ref="B4:P4"/>
  </mergeCells>
  <phoneticPr fontId="1" type="noConversion"/>
  <pageMargins left="0.31496062992125984" right="0.31496062992125984" top="0.39370078740157483" bottom="0.59055118110236227" header="0.39370078740157483" footer="0.19685039370078741"/>
  <pageSetup paperSize="9" orientation="landscape" r:id="rId1"/>
  <headerFooter>
    <oddFooter>&amp;C- &amp;P / &amp;N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Normal="100" zoomScaleSheetLayoutView="100" workbookViewId="0">
      <selection sqref="A1:M1"/>
    </sheetView>
  </sheetViews>
  <sheetFormatPr defaultRowHeight="18.399999999999999" customHeight="1"/>
  <cols>
    <col min="1" max="1" width="25" customWidth="1"/>
    <col min="2" max="2" width="20" customWidth="1"/>
    <col min="3" max="3" width="8" customWidth="1"/>
    <col min="4" max="4" width="5" customWidth="1"/>
    <col min="5" max="12" width="13" customWidth="1"/>
    <col min="13" max="13" width="10" customWidth="1"/>
    <col min="14" max="52" width="9.1640625" customWidth="1"/>
  </cols>
  <sheetData>
    <row r="1" spans="1:13" ht="30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.399999999999999" customHeight="1">
      <c r="A2" s="39" t="s">
        <v>2</v>
      </c>
      <c r="B2" s="39" t="s">
        <v>10</v>
      </c>
      <c r="C2" s="39" t="s">
        <v>11</v>
      </c>
      <c r="D2" s="39" t="s">
        <v>6</v>
      </c>
      <c r="E2" s="39" t="s">
        <v>14</v>
      </c>
      <c r="F2" s="39" t="s">
        <v>15</v>
      </c>
      <c r="G2" s="39" t="s">
        <v>12</v>
      </c>
      <c r="H2" s="39" t="s">
        <v>15</v>
      </c>
      <c r="I2" s="39" t="s">
        <v>9</v>
      </c>
      <c r="J2" s="39" t="s">
        <v>15</v>
      </c>
      <c r="K2" s="39" t="s">
        <v>0</v>
      </c>
      <c r="L2" s="39" t="s">
        <v>15</v>
      </c>
      <c r="M2" s="40" t="s">
        <v>5</v>
      </c>
    </row>
    <row r="3" spans="1:13" ht="18.399999999999999" customHeight="1">
      <c r="A3" s="39" t="s">
        <v>15</v>
      </c>
      <c r="B3" s="39" t="s">
        <v>15</v>
      </c>
      <c r="C3" s="39" t="s">
        <v>15</v>
      </c>
      <c r="D3" s="39" t="s">
        <v>15</v>
      </c>
      <c r="E3" s="26" t="s">
        <v>3</v>
      </c>
      <c r="F3" s="26" t="s">
        <v>1</v>
      </c>
      <c r="G3" s="26" t="s">
        <v>3</v>
      </c>
      <c r="H3" s="26" t="s">
        <v>1</v>
      </c>
      <c r="I3" s="26" t="s">
        <v>3</v>
      </c>
      <c r="J3" s="26" t="s">
        <v>1</v>
      </c>
      <c r="K3" s="26" t="s">
        <v>3</v>
      </c>
      <c r="L3" s="26" t="s">
        <v>1</v>
      </c>
      <c r="M3" s="40" t="s">
        <v>15</v>
      </c>
    </row>
    <row r="4" spans="1:13" ht="21.6" customHeight="1">
      <c r="A4" s="21" t="s">
        <v>41</v>
      </c>
      <c r="B4" s="21"/>
      <c r="C4" s="29" t="s">
        <v>43</v>
      </c>
      <c r="D4" s="30" t="s">
        <v>42</v>
      </c>
      <c r="E4" s="29"/>
      <c r="F4" s="31"/>
      <c r="G4" s="29"/>
      <c r="H4" s="31"/>
      <c r="I4" s="29"/>
      <c r="J4" s="31"/>
      <c r="K4" s="29"/>
      <c r="L4" s="31"/>
      <c r="M4" s="28"/>
    </row>
    <row r="5" spans="1:13" ht="21.6" customHeight="1">
      <c r="A5" s="21" t="s">
        <v>54</v>
      </c>
      <c r="B5" s="21"/>
      <c r="C5" s="29"/>
      <c r="D5" s="30"/>
      <c r="E5" s="31"/>
      <c r="F5" s="31"/>
      <c r="G5" s="31"/>
      <c r="H5" s="31"/>
      <c r="I5" s="31"/>
      <c r="J5" s="31"/>
      <c r="K5" s="31"/>
      <c r="L5" s="31"/>
      <c r="M5" s="28"/>
    </row>
    <row r="6" spans="1:13" ht="21.6" customHeight="1">
      <c r="A6" s="21" t="s">
        <v>55</v>
      </c>
      <c r="B6" s="21"/>
      <c r="C6" s="29"/>
      <c r="D6" s="30"/>
      <c r="E6" s="31"/>
      <c r="F6" s="31"/>
      <c r="G6" s="31"/>
      <c r="H6" s="31"/>
      <c r="I6" s="31"/>
      <c r="J6" s="31"/>
      <c r="K6" s="31"/>
      <c r="L6" s="31"/>
      <c r="M6" s="28"/>
    </row>
    <row r="7" spans="1:13" ht="21.6" customHeight="1">
      <c r="A7" s="21"/>
      <c r="B7" s="21"/>
      <c r="C7" s="29"/>
      <c r="D7" s="30"/>
      <c r="E7" s="31"/>
      <c r="F7" s="31"/>
      <c r="G7" s="31"/>
      <c r="H7" s="31"/>
      <c r="I7" s="31"/>
      <c r="J7" s="31"/>
      <c r="K7" s="31"/>
      <c r="L7" s="31"/>
      <c r="M7" s="28"/>
    </row>
    <row r="8" spans="1:13" ht="21.6" customHeight="1">
      <c r="A8" s="21"/>
      <c r="B8" s="21"/>
      <c r="C8" s="29"/>
      <c r="D8" s="30"/>
      <c r="E8" s="31"/>
      <c r="F8" s="31"/>
      <c r="G8" s="31"/>
      <c r="H8" s="31"/>
      <c r="I8" s="31"/>
      <c r="J8" s="31"/>
      <c r="K8" s="31"/>
      <c r="L8" s="31"/>
      <c r="M8" s="28"/>
    </row>
    <row r="9" spans="1:13" ht="21.6" customHeight="1">
      <c r="A9" s="21"/>
      <c r="B9" s="21"/>
      <c r="C9" s="29"/>
      <c r="D9" s="30"/>
      <c r="E9" s="31"/>
      <c r="F9" s="31"/>
      <c r="G9" s="31"/>
      <c r="H9" s="31"/>
      <c r="I9" s="31"/>
      <c r="J9" s="31"/>
      <c r="K9" s="31"/>
      <c r="L9" s="31"/>
      <c r="M9" s="28"/>
    </row>
    <row r="10" spans="1:13" ht="21.6" customHeight="1">
      <c r="A10" s="21"/>
      <c r="B10" s="21"/>
      <c r="C10" s="29"/>
      <c r="D10" s="30"/>
      <c r="E10" s="31"/>
      <c r="F10" s="31"/>
      <c r="G10" s="31"/>
      <c r="H10" s="31"/>
      <c r="I10" s="31"/>
      <c r="J10" s="31"/>
      <c r="K10" s="31"/>
      <c r="L10" s="31"/>
      <c r="M10" s="28"/>
    </row>
    <row r="11" spans="1:13" ht="21.6" customHeight="1">
      <c r="A11" s="21"/>
      <c r="B11" s="21"/>
      <c r="C11" s="29"/>
      <c r="D11" s="30"/>
      <c r="E11" s="31"/>
      <c r="F11" s="31"/>
      <c r="G11" s="31"/>
      <c r="H11" s="31"/>
      <c r="I11" s="31"/>
      <c r="J11" s="31"/>
      <c r="K11" s="31"/>
      <c r="L11" s="31"/>
      <c r="M11" s="28"/>
    </row>
    <row r="12" spans="1:13" ht="21.6" customHeight="1">
      <c r="A12" s="21"/>
      <c r="B12" s="21"/>
      <c r="C12" s="29"/>
      <c r="D12" s="30"/>
      <c r="E12" s="31"/>
      <c r="F12" s="31"/>
      <c r="G12" s="31"/>
      <c r="H12" s="31"/>
      <c r="I12" s="31"/>
      <c r="J12" s="31"/>
      <c r="K12" s="31"/>
      <c r="L12" s="31"/>
      <c r="M12" s="28"/>
    </row>
    <row r="13" spans="1:13" ht="21.6" customHeight="1">
      <c r="A13" s="21"/>
      <c r="B13" s="21"/>
      <c r="C13" s="29"/>
      <c r="D13" s="30"/>
      <c r="E13" s="29"/>
      <c r="F13" s="29"/>
      <c r="G13" s="29"/>
      <c r="H13" s="29"/>
      <c r="I13" s="29"/>
      <c r="J13" s="29"/>
      <c r="K13" s="29"/>
      <c r="L13" s="29"/>
      <c r="M13" s="28"/>
    </row>
    <row r="14" spans="1:13" ht="21.6" customHeight="1">
      <c r="A14" s="21"/>
      <c r="B14" s="21"/>
      <c r="C14" s="29"/>
      <c r="D14" s="30"/>
      <c r="E14" s="29"/>
      <c r="F14" s="31"/>
      <c r="G14" s="29"/>
      <c r="H14" s="31"/>
      <c r="I14" s="29"/>
      <c r="J14" s="31"/>
      <c r="K14" s="29"/>
      <c r="L14" s="31"/>
      <c r="M14" s="28"/>
    </row>
    <row r="15" spans="1:13" ht="21.6" customHeight="1">
      <c r="A15" s="21"/>
      <c r="B15" s="21"/>
      <c r="C15" s="29"/>
      <c r="D15" s="30"/>
      <c r="E15" s="31"/>
      <c r="F15" s="31"/>
      <c r="G15" s="31"/>
      <c r="H15" s="31"/>
      <c r="I15" s="31"/>
      <c r="J15" s="31"/>
      <c r="K15" s="31"/>
      <c r="L15" s="31"/>
      <c r="M15" s="28"/>
    </row>
    <row r="16" spans="1:13" ht="21.6" customHeight="1">
      <c r="A16" s="21"/>
      <c r="B16" s="21"/>
      <c r="C16" s="29"/>
      <c r="D16" s="30"/>
      <c r="E16" s="31"/>
      <c r="F16" s="31"/>
      <c r="G16" s="31"/>
      <c r="H16" s="31"/>
      <c r="I16" s="31"/>
      <c r="J16" s="31"/>
      <c r="K16" s="31"/>
      <c r="L16" s="31"/>
      <c r="M16" s="28"/>
    </row>
    <row r="17" spans="1:13" ht="21.6" customHeight="1">
      <c r="A17" s="21"/>
      <c r="B17" s="21"/>
      <c r="C17" s="29"/>
      <c r="D17" s="30"/>
      <c r="E17" s="31"/>
      <c r="F17" s="31"/>
      <c r="G17" s="31"/>
      <c r="H17" s="31"/>
      <c r="I17" s="31"/>
      <c r="J17" s="31"/>
      <c r="K17" s="31"/>
      <c r="L17" s="31"/>
      <c r="M17" s="28"/>
    </row>
    <row r="18" spans="1:13" ht="21.6" customHeight="1">
      <c r="A18" s="21"/>
      <c r="B18" s="21"/>
      <c r="C18" s="29"/>
      <c r="D18" s="30"/>
      <c r="E18" s="31"/>
      <c r="F18" s="31"/>
      <c r="G18" s="31"/>
      <c r="H18" s="31"/>
      <c r="I18" s="31"/>
      <c r="J18" s="31"/>
      <c r="K18" s="31"/>
      <c r="L18" s="31"/>
      <c r="M18" s="28"/>
    </row>
    <row r="19" spans="1:13" ht="21.6" customHeight="1">
      <c r="A19" s="21"/>
      <c r="B19" s="21"/>
      <c r="C19" s="29"/>
      <c r="D19" s="30"/>
      <c r="E19" s="31"/>
      <c r="F19" s="31"/>
      <c r="G19" s="31"/>
      <c r="H19" s="31"/>
      <c r="I19" s="31"/>
      <c r="J19" s="31"/>
      <c r="K19" s="31"/>
      <c r="L19" s="31"/>
      <c r="M19" s="28"/>
    </row>
    <row r="20" spans="1:13" ht="21.6" customHeight="1">
      <c r="A20" s="21"/>
      <c r="B20" s="21"/>
      <c r="C20" s="29"/>
      <c r="D20" s="30"/>
      <c r="E20" s="31"/>
      <c r="F20" s="31"/>
      <c r="G20" s="31"/>
      <c r="H20" s="31"/>
      <c r="I20" s="31"/>
      <c r="J20" s="31"/>
      <c r="K20" s="31"/>
      <c r="L20" s="31"/>
      <c r="M20" s="28"/>
    </row>
    <row r="21" spans="1:13" ht="21.6" customHeight="1">
      <c r="A21" s="21"/>
      <c r="B21" s="21"/>
      <c r="C21" s="29"/>
      <c r="D21" s="30"/>
      <c r="E21" s="31"/>
      <c r="F21" s="31"/>
      <c r="G21" s="31"/>
      <c r="H21" s="31"/>
      <c r="I21" s="31"/>
      <c r="J21" s="31"/>
      <c r="K21" s="31"/>
      <c r="L21" s="31"/>
      <c r="M21" s="28"/>
    </row>
    <row r="22" spans="1:13" ht="21.6" customHeight="1">
      <c r="A22" s="21"/>
      <c r="B22" s="21"/>
      <c r="C22" s="29"/>
      <c r="D22" s="30"/>
      <c r="E22" s="31"/>
      <c r="F22" s="31"/>
      <c r="G22" s="31"/>
      <c r="H22" s="31"/>
      <c r="I22" s="31"/>
      <c r="J22" s="31"/>
      <c r="K22" s="31"/>
      <c r="L22" s="31"/>
      <c r="M22" s="28"/>
    </row>
    <row r="23" spans="1:13" ht="21.6" customHeight="1">
      <c r="A23" s="21"/>
      <c r="B23" s="21"/>
      <c r="C23" s="29"/>
      <c r="D23" s="30"/>
      <c r="E23" s="29"/>
      <c r="F23" s="31"/>
      <c r="G23" s="29"/>
      <c r="H23" s="31"/>
      <c r="I23" s="29"/>
      <c r="J23" s="31"/>
      <c r="K23" s="29"/>
      <c r="L23" s="31"/>
      <c r="M23" s="28"/>
    </row>
    <row r="24" spans="1:13" ht="21.6" customHeight="1">
      <c r="A24" s="21"/>
      <c r="B24" s="21"/>
      <c r="C24" s="29"/>
      <c r="D24" s="30"/>
      <c r="E24" s="31"/>
      <c r="F24" s="31"/>
      <c r="G24" s="31"/>
      <c r="H24" s="31"/>
      <c r="I24" s="31"/>
      <c r="J24" s="31"/>
      <c r="K24" s="31"/>
      <c r="L24" s="31"/>
      <c r="M24" s="28"/>
    </row>
    <row r="25" spans="1:13" ht="21.6" customHeight="1">
      <c r="A25" s="21" t="s">
        <v>50</v>
      </c>
      <c r="B25" s="21"/>
      <c r="C25" s="29"/>
      <c r="D25" s="30"/>
      <c r="E25" s="31"/>
      <c r="F25" s="31"/>
      <c r="G25" s="31"/>
      <c r="H25" s="31"/>
      <c r="I25" s="31"/>
      <c r="J25" s="31"/>
      <c r="K25" s="31"/>
      <c r="L25" s="31"/>
      <c r="M25" s="28"/>
    </row>
    <row r="26" spans="1:13" ht="21" customHeight="1">
      <c r="A26" s="22"/>
      <c r="B26" s="23"/>
      <c r="C26" s="23"/>
      <c r="D26" s="23"/>
      <c r="E26" s="24"/>
      <c r="F26" s="24"/>
      <c r="G26" s="24"/>
      <c r="H26" s="24"/>
      <c r="I26" s="24"/>
      <c r="J26" s="24"/>
      <c r="K26" s="24"/>
      <c r="L26" s="24"/>
      <c r="M26" s="25"/>
    </row>
  </sheetData>
  <mergeCells count="10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31496062992125984" right="0.31496062992125984" top="0.39370078740157483" bottom="0.59055118110236227" header="0.39370078740157483" footer="0.19685039370078741"/>
  <pageSetup paperSize="9" orientation="landscape" r:id="rId1"/>
  <headerFooter differentFirst="1" alignWithMargins="0">
    <oddFooter>&amp;C- &amp;P / &amp;N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Normal="100" zoomScaleSheetLayoutView="100" workbookViewId="0">
      <selection sqref="A1:M1"/>
    </sheetView>
  </sheetViews>
  <sheetFormatPr defaultRowHeight="18.399999999999999" customHeight="1"/>
  <cols>
    <col min="1" max="1" width="25" customWidth="1"/>
    <col min="2" max="2" width="20" customWidth="1"/>
    <col min="3" max="3" width="8" customWidth="1"/>
    <col min="4" max="4" width="5" customWidth="1"/>
    <col min="5" max="12" width="13" customWidth="1"/>
    <col min="13" max="13" width="10" customWidth="1"/>
    <col min="14" max="52" width="9.1640625" customWidth="1"/>
  </cols>
  <sheetData>
    <row r="1" spans="1:13" ht="30" customHeight="1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.399999999999999" customHeight="1">
      <c r="A2" s="39" t="s">
        <v>2</v>
      </c>
      <c r="B2" s="39" t="s">
        <v>10</v>
      </c>
      <c r="C2" s="39" t="s">
        <v>11</v>
      </c>
      <c r="D2" s="39" t="s">
        <v>7</v>
      </c>
      <c r="E2" s="39" t="s">
        <v>14</v>
      </c>
      <c r="F2" s="39" t="s">
        <v>15</v>
      </c>
      <c r="G2" s="39" t="s">
        <v>12</v>
      </c>
      <c r="H2" s="39" t="s">
        <v>15</v>
      </c>
      <c r="I2" s="39" t="s">
        <v>9</v>
      </c>
      <c r="J2" s="39" t="s">
        <v>15</v>
      </c>
      <c r="K2" s="39" t="s">
        <v>0</v>
      </c>
      <c r="L2" s="39" t="s">
        <v>15</v>
      </c>
      <c r="M2" s="40" t="s">
        <v>5</v>
      </c>
    </row>
    <row r="3" spans="1:13" ht="18.399999999999999" customHeight="1">
      <c r="A3" s="39" t="s">
        <v>15</v>
      </c>
      <c r="B3" s="39" t="s">
        <v>15</v>
      </c>
      <c r="C3" s="39" t="s">
        <v>15</v>
      </c>
      <c r="D3" s="39" t="s">
        <v>15</v>
      </c>
      <c r="E3" s="26" t="s">
        <v>4</v>
      </c>
      <c r="F3" s="26" t="s">
        <v>1</v>
      </c>
      <c r="G3" s="26" t="s">
        <v>4</v>
      </c>
      <c r="H3" s="26" t="s">
        <v>1</v>
      </c>
      <c r="I3" s="26" t="s">
        <v>4</v>
      </c>
      <c r="J3" s="26" t="s">
        <v>1</v>
      </c>
      <c r="K3" s="26" t="s">
        <v>4</v>
      </c>
      <c r="L3" s="26" t="s">
        <v>1</v>
      </c>
      <c r="M3" s="40" t="s">
        <v>15</v>
      </c>
    </row>
    <row r="4" spans="1:13" ht="21.6" customHeight="1">
      <c r="A4" s="21" t="s">
        <v>41</v>
      </c>
      <c r="B4" s="21"/>
      <c r="C4" s="29" t="s">
        <v>43</v>
      </c>
      <c r="D4" s="30" t="s">
        <v>42</v>
      </c>
      <c r="E4" s="29"/>
      <c r="F4" s="31"/>
      <c r="G4" s="29"/>
      <c r="H4" s="31"/>
      <c r="I4" s="29"/>
      <c r="J4" s="31"/>
      <c r="K4" s="29"/>
      <c r="L4" s="31"/>
      <c r="M4" s="28"/>
    </row>
    <row r="5" spans="1:13" ht="21.6" customHeight="1">
      <c r="A5" s="21" t="s">
        <v>44</v>
      </c>
      <c r="B5" s="21"/>
      <c r="C5" s="29"/>
      <c r="D5" s="30"/>
      <c r="E5" s="31"/>
      <c r="F5" s="31"/>
      <c r="G5" s="31"/>
      <c r="H5" s="31"/>
      <c r="I5" s="31"/>
      <c r="J5" s="31"/>
      <c r="K5" s="31"/>
      <c r="L5" s="31"/>
      <c r="M5" s="28"/>
    </row>
    <row r="6" spans="1:13" ht="21.6" customHeight="1">
      <c r="A6" s="21"/>
      <c r="B6" s="21"/>
      <c r="C6" s="29"/>
      <c r="D6" s="30"/>
      <c r="E6" s="31"/>
      <c r="F6" s="31"/>
      <c r="G6" s="31"/>
      <c r="H6" s="31"/>
      <c r="I6" s="31"/>
      <c r="J6" s="31"/>
      <c r="K6" s="31"/>
      <c r="L6" s="31"/>
      <c r="M6" s="28"/>
    </row>
    <row r="7" spans="1:13" ht="21.6" customHeight="1">
      <c r="A7" s="21"/>
      <c r="B7" s="21"/>
      <c r="C7" s="29"/>
      <c r="D7" s="30"/>
      <c r="E7" s="31"/>
      <c r="F7" s="31"/>
      <c r="G7" s="31"/>
      <c r="H7" s="31"/>
      <c r="I7" s="31"/>
      <c r="J7" s="31"/>
      <c r="K7" s="31"/>
      <c r="L7" s="31"/>
      <c r="M7" s="28"/>
    </row>
    <row r="8" spans="1:13" ht="21.6" customHeight="1">
      <c r="A8" s="21"/>
      <c r="B8" s="21"/>
      <c r="C8" s="29"/>
      <c r="D8" s="30"/>
      <c r="E8" s="31"/>
      <c r="F8" s="31"/>
      <c r="G8" s="31"/>
      <c r="H8" s="31"/>
      <c r="I8" s="31"/>
      <c r="J8" s="31"/>
      <c r="K8" s="31"/>
      <c r="L8" s="31"/>
      <c r="M8" s="28"/>
    </row>
    <row r="9" spans="1:13" ht="21.6" customHeight="1">
      <c r="A9" s="21"/>
      <c r="B9" s="21"/>
      <c r="C9" s="29"/>
      <c r="D9" s="30"/>
      <c r="E9" s="31"/>
      <c r="F9" s="31"/>
      <c r="G9" s="31"/>
      <c r="H9" s="31"/>
      <c r="I9" s="31"/>
      <c r="J9" s="31"/>
      <c r="K9" s="31"/>
      <c r="L9" s="31"/>
      <c r="M9" s="28"/>
    </row>
    <row r="10" spans="1:13" ht="21.6" customHeight="1">
      <c r="A10" s="21"/>
      <c r="B10" s="21"/>
      <c r="C10" s="29"/>
      <c r="D10" s="30"/>
      <c r="E10" s="31"/>
      <c r="F10" s="31"/>
      <c r="G10" s="31"/>
      <c r="H10" s="31"/>
      <c r="I10" s="31"/>
      <c r="J10" s="31"/>
      <c r="K10" s="31"/>
      <c r="L10" s="31"/>
      <c r="M10" s="28"/>
    </row>
    <row r="11" spans="1:13" ht="21.6" customHeight="1">
      <c r="A11" s="21"/>
      <c r="B11" s="21"/>
      <c r="C11" s="29"/>
      <c r="D11" s="30"/>
      <c r="E11" s="31"/>
      <c r="F11" s="31"/>
      <c r="G11" s="31"/>
      <c r="H11" s="31"/>
      <c r="I11" s="31"/>
      <c r="J11" s="31"/>
      <c r="K11" s="31"/>
      <c r="L11" s="31"/>
      <c r="M11" s="28"/>
    </row>
    <row r="12" spans="1:13" ht="21.6" customHeight="1">
      <c r="A12" s="21"/>
      <c r="B12" s="21"/>
      <c r="C12" s="29"/>
      <c r="D12" s="30"/>
      <c r="E12" s="31"/>
      <c r="F12" s="31"/>
      <c r="G12" s="31"/>
      <c r="H12" s="31"/>
      <c r="I12" s="31"/>
      <c r="J12" s="31"/>
      <c r="K12" s="31"/>
      <c r="L12" s="31"/>
      <c r="M12" s="28"/>
    </row>
    <row r="13" spans="1:13" ht="21.6" customHeight="1">
      <c r="A13" s="21"/>
      <c r="B13" s="21"/>
      <c r="C13" s="29"/>
      <c r="D13" s="30"/>
      <c r="E13" s="29"/>
      <c r="F13" s="29"/>
      <c r="G13" s="29"/>
      <c r="H13" s="29"/>
      <c r="I13" s="29"/>
      <c r="J13" s="29"/>
      <c r="K13" s="29"/>
      <c r="L13" s="29"/>
      <c r="M13" s="28"/>
    </row>
    <row r="14" spans="1:13" ht="21.6" customHeight="1">
      <c r="A14" s="21"/>
      <c r="B14" s="21"/>
      <c r="C14" s="29"/>
      <c r="D14" s="30"/>
      <c r="E14" s="29"/>
      <c r="F14" s="31"/>
      <c r="G14" s="29"/>
      <c r="H14" s="31"/>
      <c r="I14" s="29"/>
      <c r="J14" s="31"/>
      <c r="K14" s="29"/>
      <c r="L14" s="31"/>
      <c r="M14" s="28"/>
    </row>
    <row r="15" spans="1:13" ht="21.6" customHeight="1">
      <c r="A15" s="21"/>
      <c r="B15" s="21"/>
      <c r="C15" s="29"/>
      <c r="D15" s="30"/>
      <c r="E15" s="31"/>
      <c r="F15" s="31"/>
      <c r="G15" s="31"/>
      <c r="H15" s="31"/>
      <c r="I15" s="31"/>
      <c r="J15" s="31"/>
      <c r="K15" s="31"/>
      <c r="L15" s="31"/>
      <c r="M15" s="28"/>
    </row>
    <row r="16" spans="1:13" ht="21.6" customHeight="1">
      <c r="A16" s="21"/>
      <c r="B16" s="21"/>
      <c r="C16" s="29"/>
      <c r="D16" s="30"/>
      <c r="E16" s="31"/>
      <c r="F16" s="31"/>
      <c r="G16" s="31"/>
      <c r="H16" s="31"/>
      <c r="I16" s="31"/>
      <c r="J16" s="31"/>
      <c r="K16" s="31"/>
      <c r="L16" s="31"/>
      <c r="M16" s="28"/>
    </row>
    <row r="17" spans="1:13" ht="21.6" customHeight="1">
      <c r="A17" s="21"/>
      <c r="B17" s="21"/>
      <c r="C17" s="29"/>
      <c r="D17" s="30"/>
      <c r="E17" s="31"/>
      <c r="F17" s="31"/>
      <c r="G17" s="31"/>
      <c r="H17" s="31"/>
      <c r="I17" s="31"/>
      <c r="J17" s="31"/>
      <c r="K17" s="31"/>
      <c r="L17" s="31"/>
      <c r="M17" s="28"/>
    </row>
    <row r="18" spans="1:13" ht="21.6" customHeight="1">
      <c r="A18" s="21"/>
      <c r="B18" s="21"/>
      <c r="C18" s="29"/>
      <c r="D18" s="30"/>
      <c r="E18" s="31"/>
      <c r="F18" s="31"/>
      <c r="G18" s="31"/>
      <c r="H18" s="31"/>
      <c r="I18" s="31"/>
      <c r="J18" s="31"/>
      <c r="K18" s="31"/>
      <c r="L18" s="31"/>
      <c r="M18" s="28"/>
    </row>
    <row r="19" spans="1:13" ht="21.6" customHeight="1">
      <c r="A19" s="21"/>
      <c r="B19" s="21"/>
      <c r="C19" s="29"/>
      <c r="D19" s="30"/>
      <c r="E19" s="31"/>
      <c r="F19" s="31"/>
      <c r="G19" s="31"/>
      <c r="H19" s="31"/>
      <c r="I19" s="31"/>
      <c r="J19" s="31"/>
      <c r="K19" s="31"/>
      <c r="L19" s="31"/>
      <c r="M19" s="28"/>
    </row>
    <row r="20" spans="1:13" ht="21.6" customHeight="1">
      <c r="A20" s="21"/>
      <c r="B20" s="21"/>
      <c r="C20" s="29"/>
      <c r="D20" s="30"/>
      <c r="E20" s="31"/>
      <c r="F20" s="31"/>
      <c r="G20" s="31"/>
      <c r="H20" s="31"/>
      <c r="I20" s="31"/>
      <c r="J20" s="31"/>
      <c r="K20" s="31"/>
      <c r="L20" s="31"/>
      <c r="M20" s="28"/>
    </row>
    <row r="21" spans="1:13" ht="21.6" customHeight="1">
      <c r="A21" s="21"/>
      <c r="B21" s="21"/>
      <c r="C21" s="29"/>
      <c r="D21" s="30"/>
      <c r="E21" s="31"/>
      <c r="F21" s="31"/>
      <c r="G21" s="31"/>
      <c r="H21" s="31"/>
      <c r="I21" s="31"/>
      <c r="J21" s="31"/>
      <c r="K21" s="31"/>
      <c r="L21" s="31"/>
      <c r="M21" s="28"/>
    </row>
    <row r="22" spans="1:13" ht="21.6" customHeight="1">
      <c r="A22" s="21"/>
      <c r="B22" s="21"/>
      <c r="C22" s="29"/>
      <c r="D22" s="30"/>
      <c r="E22" s="31"/>
      <c r="F22" s="31"/>
      <c r="G22" s="31"/>
      <c r="H22" s="31"/>
      <c r="I22" s="31"/>
      <c r="J22" s="31"/>
      <c r="K22" s="31"/>
      <c r="L22" s="31"/>
      <c r="M22" s="28"/>
    </row>
    <row r="23" spans="1:13" ht="21.6" customHeight="1">
      <c r="A23" s="21"/>
      <c r="B23" s="21"/>
      <c r="C23" s="29"/>
      <c r="D23" s="30"/>
      <c r="E23" s="29"/>
      <c r="F23" s="31"/>
      <c r="G23" s="29"/>
      <c r="H23" s="31"/>
      <c r="I23" s="29"/>
      <c r="J23" s="31"/>
      <c r="K23" s="29"/>
      <c r="L23" s="31"/>
      <c r="M23" s="28"/>
    </row>
    <row r="24" spans="1:13" ht="21.6" customHeight="1">
      <c r="A24" s="21"/>
      <c r="B24" s="21"/>
      <c r="C24" s="29"/>
      <c r="D24" s="30"/>
      <c r="E24" s="31"/>
      <c r="F24" s="31"/>
      <c r="G24" s="31"/>
      <c r="H24" s="31"/>
      <c r="I24" s="31"/>
      <c r="J24" s="31"/>
      <c r="K24" s="31"/>
      <c r="L24" s="31"/>
      <c r="M24" s="28"/>
    </row>
    <row r="25" spans="1:13" ht="21.6" customHeight="1">
      <c r="A25" s="21"/>
      <c r="B25" s="21"/>
      <c r="C25" s="29"/>
      <c r="D25" s="30"/>
      <c r="E25" s="31"/>
      <c r="F25" s="31"/>
      <c r="G25" s="31"/>
      <c r="H25" s="31"/>
      <c r="I25" s="31"/>
      <c r="J25" s="31"/>
      <c r="K25" s="31"/>
      <c r="L25" s="31"/>
      <c r="M25" s="28"/>
    </row>
    <row r="26" spans="1:13" ht="21" customHeight="1">
      <c r="A26" s="22"/>
      <c r="B26" s="23"/>
      <c r="C26" s="23"/>
      <c r="D26" s="23"/>
      <c r="E26" s="24"/>
      <c r="F26" s="24"/>
      <c r="G26" s="24"/>
      <c r="H26" s="24"/>
      <c r="I26" s="24"/>
      <c r="J26" s="24"/>
      <c r="K26" s="24"/>
      <c r="L26" s="24"/>
      <c r="M26" s="25"/>
    </row>
  </sheetData>
  <mergeCells count="10">
    <mergeCell ref="I2:J2"/>
    <mergeCell ref="K2:L2"/>
    <mergeCell ref="M2:M3"/>
    <mergeCell ref="A1:M1"/>
    <mergeCell ref="A2:A3"/>
    <mergeCell ref="B2:B3"/>
    <mergeCell ref="C2:C3"/>
    <mergeCell ref="D2:D3"/>
    <mergeCell ref="E2:F2"/>
    <mergeCell ref="G2:H2"/>
  </mergeCells>
  <phoneticPr fontId="1" type="noConversion"/>
  <pageMargins left="0.31496062992125984" right="0.31496062992125984" top="0.39370078740157483" bottom="0.59055118110236227" header="0.39370078740157483" footer="0.19685039370078741"/>
  <pageSetup paperSize="9" orientation="landscape" r:id="rId1"/>
  <headerFooter differentFirst="1" alignWithMargins="0">
    <oddFooter>&amp;C- &amp;P / &amp;N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="130" zoomScaleNormal="100" zoomScaleSheetLayoutView="130" workbookViewId="0">
      <selection sqref="A1:I1"/>
    </sheetView>
  </sheetViews>
  <sheetFormatPr defaultRowHeight="18.399999999999999" customHeight="1"/>
  <cols>
    <col min="1" max="1" width="23.33203125" customWidth="1"/>
    <col min="2" max="2" width="42.5" customWidth="1"/>
    <col min="3" max="3" width="21.83203125" customWidth="1"/>
    <col min="4" max="4" width="5" customWidth="1"/>
    <col min="5" max="8" width="17" customWidth="1"/>
    <col min="9" max="9" width="13.33203125" customWidth="1"/>
    <col min="10" max="19" width="9.1640625" customWidth="1"/>
  </cols>
  <sheetData>
    <row r="1" spans="1:10" ht="30" customHeight="1">
      <c r="A1" s="38" t="s">
        <v>16</v>
      </c>
      <c r="B1" s="38"/>
      <c r="C1" s="38"/>
      <c r="D1" s="38"/>
      <c r="E1" s="38"/>
      <c r="F1" s="38"/>
      <c r="G1" s="38"/>
      <c r="H1" s="38"/>
      <c r="I1" s="38"/>
    </row>
    <row r="2" spans="1:10" ht="21.6" customHeight="1">
      <c r="A2" s="26" t="s">
        <v>17</v>
      </c>
      <c r="B2" s="26" t="s">
        <v>18</v>
      </c>
      <c r="C2" s="26" t="s">
        <v>8</v>
      </c>
      <c r="D2" s="26" t="s">
        <v>13</v>
      </c>
      <c r="E2" s="26" t="s">
        <v>14</v>
      </c>
      <c r="F2" s="26" t="s">
        <v>12</v>
      </c>
      <c r="G2" s="26" t="s">
        <v>9</v>
      </c>
      <c r="H2" s="26" t="s">
        <v>0</v>
      </c>
      <c r="I2" s="27" t="s">
        <v>5</v>
      </c>
      <c r="J2" s="32" t="s">
        <v>80</v>
      </c>
    </row>
    <row r="3" spans="1:10" ht="21.6" customHeight="1">
      <c r="A3" s="21"/>
      <c r="B3" s="21" t="s">
        <v>57</v>
      </c>
      <c r="C3" s="33" t="s">
        <v>58</v>
      </c>
      <c r="D3" s="21" t="s">
        <v>59</v>
      </c>
      <c r="E3" s="31">
        <f>F3</f>
        <v>78772.727272727265</v>
      </c>
      <c r="F3" s="31">
        <f>86650/1.1</f>
        <v>78772.727272727265</v>
      </c>
      <c r="G3" s="31"/>
      <c r="H3" s="31"/>
      <c r="I3" s="28"/>
      <c r="J3">
        <v>23801512</v>
      </c>
    </row>
    <row r="4" spans="1:10" ht="21.6" customHeight="1">
      <c r="A4" s="21"/>
      <c r="B4" s="21" t="s">
        <v>57</v>
      </c>
      <c r="C4" s="33" t="s">
        <v>60</v>
      </c>
      <c r="D4" s="21" t="s">
        <v>59</v>
      </c>
      <c r="E4" s="31">
        <f>F4</f>
        <v>79518.181818181809</v>
      </c>
      <c r="F4" s="31">
        <f>87470/1.1</f>
        <v>79518.181818181809</v>
      </c>
      <c r="G4" s="31"/>
      <c r="H4" s="31"/>
      <c r="I4" s="28"/>
      <c r="J4">
        <v>23801516</v>
      </c>
    </row>
    <row r="5" spans="1:10" ht="21.6" customHeight="1">
      <c r="A5" s="21"/>
      <c r="B5" s="21" t="s">
        <v>57</v>
      </c>
      <c r="C5" s="33" t="s">
        <v>61</v>
      </c>
      <c r="D5" s="21" t="s">
        <v>59</v>
      </c>
      <c r="E5" s="31">
        <f>F5</f>
        <v>85181.818181818177</v>
      </c>
      <c r="F5" s="31">
        <f>93700/1.1</f>
        <v>85181.818181818177</v>
      </c>
      <c r="G5" s="31"/>
      <c r="H5" s="31"/>
      <c r="I5" s="28"/>
      <c r="J5">
        <v>23801521</v>
      </c>
    </row>
    <row r="6" spans="1:10" ht="21.6" customHeight="1">
      <c r="A6" s="21"/>
      <c r="B6" s="21" t="s">
        <v>57</v>
      </c>
      <c r="C6" s="33" t="s">
        <v>62</v>
      </c>
      <c r="D6" s="21" t="s">
        <v>59</v>
      </c>
      <c r="E6" s="31">
        <f>F6</f>
        <v>88563.636363636353</v>
      </c>
      <c r="F6" s="31">
        <f>97420/1.1</f>
        <v>88563.636363636353</v>
      </c>
      <c r="G6" s="31"/>
      <c r="H6" s="31"/>
      <c r="I6" s="28"/>
      <c r="J6">
        <v>23801527</v>
      </c>
    </row>
    <row r="7" spans="1:10" ht="21.6" customHeight="1">
      <c r="A7" s="21"/>
      <c r="B7" s="21" t="s">
        <v>57</v>
      </c>
      <c r="C7" s="33" t="s">
        <v>63</v>
      </c>
      <c r="D7" s="21" t="s">
        <v>59</v>
      </c>
      <c r="E7" s="31">
        <f>F7</f>
        <v>76054.545454545441</v>
      </c>
      <c r="F7" s="31">
        <f>83660/1.1</f>
        <v>76054.545454545441</v>
      </c>
      <c r="G7" s="31"/>
      <c r="H7" s="31"/>
      <c r="I7" s="28"/>
      <c r="J7">
        <v>23801506</v>
      </c>
    </row>
    <row r="8" spans="1:10" ht="21.6" customHeight="1">
      <c r="A8" s="21"/>
      <c r="B8" s="21" t="s">
        <v>57</v>
      </c>
      <c r="C8" s="33" t="s">
        <v>64</v>
      </c>
      <c r="D8" s="21" t="s">
        <v>59</v>
      </c>
      <c r="E8" s="31">
        <f t="shared" ref="E8:E20" si="0">F8</f>
        <v>77354.545454545441</v>
      </c>
      <c r="F8" s="31">
        <f>85090/1.1</f>
        <v>77354.545454545441</v>
      </c>
      <c r="G8" s="31"/>
      <c r="H8" s="31"/>
      <c r="I8" s="28"/>
      <c r="J8">
        <v>23801508</v>
      </c>
    </row>
    <row r="9" spans="1:10" ht="21.6" customHeight="1">
      <c r="A9" s="21"/>
      <c r="B9" s="21" t="s">
        <v>57</v>
      </c>
      <c r="C9" s="33" t="s">
        <v>65</v>
      </c>
      <c r="D9" s="21" t="s">
        <v>59</v>
      </c>
      <c r="E9" s="31">
        <f t="shared" si="0"/>
        <v>81636.363636363632</v>
      </c>
      <c r="F9" s="31">
        <f>89800/1.1</f>
        <v>81636.363636363632</v>
      </c>
      <c r="G9" s="31"/>
      <c r="H9" s="31"/>
      <c r="I9" s="28"/>
      <c r="J9">
        <v>23801514</v>
      </c>
    </row>
    <row r="10" spans="1:10" ht="21.6" customHeight="1">
      <c r="A10" s="21"/>
      <c r="B10" s="21" t="s">
        <v>57</v>
      </c>
      <c r="C10" s="33" t="s">
        <v>66</v>
      </c>
      <c r="D10" s="21" t="s">
        <v>59</v>
      </c>
      <c r="E10" s="31">
        <f t="shared" si="0"/>
        <v>83045.454545454544</v>
      </c>
      <c r="F10" s="31">
        <f>91350/1.1</f>
        <v>83045.454545454544</v>
      </c>
      <c r="G10" s="31"/>
      <c r="H10" s="31"/>
      <c r="I10" s="28"/>
      <c r="J10">
        <v>23801520</v>
      </c>
    </row>
    <row r="11" spans="1:10" ht="21.6" customHeight="1">
      <c r="A11" s="21"/>
      <c r="B11" s="21" t="s">
        <v>57</v>
      </c>
      <c r="C11" s="33" t="s">
        <v>67</v>
      </c>
      <c r="D11" s="21" t="s">
        <v>59</v>
      </c>
      <c r="E11" s="31">
        <f t="shared" si="0"/>
        <v>83700</v>
      </c>
      <c r="F11" s="31">
        <f>92070/1.1</f>
        <v>83700</v>
      </c>
      <c r="G11" s="31"/>
      <c r="H11" s="31"/>
      <c r="I11" s="28"/>
      <c r="J11">
        <v>23801522</v>
      </c>
    </row>
    <row r="12" spans="1:10" ht="21.6" customHeight="1">
      <c r="A12" s="21"/>
      <c r="B12" s="21" t="s">
        <v>57</v>
      </c>
      <c r="C12" s="33" t="s">
        <v>68</v>
      </c>
      <c r="D12" s="21" t="s">
        <v>59</v>
      </c>
      <c r="E12" s="31">
        <f t="shared" si="0"/>
        <v>103627.27272727272</v>
      </c>
      <c r="F12" s="31">
        <f>113990/1.1</f>
        <v>103627.27272727272</v>
      </c>
      <c r="G12" s="31"/>
      <c r="H12" s="31"/>
      <c r="I12" s="28"/>
      <c r="J12">
        <v>23801543</v>
      </c>
    </row>
    <row r="13" spans="1:10" s="36" customFormat="1" ht="21.6" customHeight="1">
      <c r="A13" s="33"/>
      <c r="B13" s="33" t="s">
        <v>57</v>
      </c>
      <c r="C13" s="33" t="s">
        <v>78</v>
      </c>
      <c r="D13" s="33" t="s">
        <v>79</v>
      </c>
      <c r="E13" s="34">
        <f t="shared" si="0"/>
        <v>110827.27272727272</v>
      </c>
      <c r="F13" s="34">
        <f>121910/1.1</f>
        <v>110827.27272727272</v>
      </c>
      <c r="G13" s="34"/>
      <c r="H13" s="34"/>
      <c r="I13" s="35"/>
      <c r="J13" s="36">
        <v>23801542</v>
      </c>
    </row>
    <row r="14" spans="1:10" ht="21.6" customHeight="1">
      <c r="A14" s="21"/>
      <c r="B14" s="21" t="s">
        <v>70</v>
      </c>
      <c r="C14" s="21" t="s">
        <v>71</v>
      </c>
      <c r="D14" s="21" t="s">
        <v>69</v>
      </c>
      <c r="E14" s="31">
        <f t="shared" si="0"/>
        <v>944636.36363636353</v>
      </c>
      <c r="F14" s="31">
        <f t="shared" ref="F14:F20" si="1">1039100/1.1</f>
        <v>944636.36363636353</v>
      </c>
      <c r="G14" s="31"/>
      <c r="H14" s="31"/>
      <c r="I14" s="28"/>
      <c r="J14">
        <v>10063866</v>
      </c>
    </row>
    <row r="15" spans="1:10" ht="21.6" customHeight="1">
      <c r="A15" s="21"/>
      <c r="B15" s="21" t="s">
        <v>70</v>
      </c>
      <c r="C15" s="21" t="s">
        <v>72</v>
      </c>
      <c r="D15" s="21" t="s">
        <v>69</v>
      </c>
      <c r="E15" s="31">
        <f t="shared" si="0"/>
        <v>944636.36363636353</v>
      </c>
      <c r="F15" s="31">
        <f t="shared" si="1"/>
        <v>944636.36363636353</v>
      </c>
      <c r="G15" s="31"/>
      <c r="H15" s="31"/>
      <c r="I15" s="28"/>
      <c r="J15">
        <v>10063867</v>
      </c>
    </row>
    <row r="16" spans="1:10" ht="21.6" customHeight="1">
      <c r="A16" s="21"/>
      <c r="B16" s="21" t="s">
        <v>70</v>
      </c>
      <c r="C16" s="21" t="s">
        <v>73</v>
      </c>
      <c r="D16" s="21" t="s">
        <v>69</v>
      </c>
      <c r="E16" s="31">
        <f t="shared" si="0"/>
        <v>944636.36363636353</v>
      </c>
      <c r="F16" s="31">
        <f t="shared" si="1"/>
        <v>944636.36363636353</v>
      </c>
      <c r="G16" s="31"/>
      <c r="H16" s="31"/>
      <c r="I16" s="28"/>
      <c r="J16">
        <v>10063868</v>
      </c>
    </row>
    <row r="17" spans="1:10" ht="21.6" customHeight="1">
      <c r="A17" s="21"/>
      <c r="B17" s="21" t="s">
        <v>70</v>
      </c>
      <c r="C17" s="21" t="s">
        <v>74</v>
      </c>
      <c r="D17" s="21" t="s">
        <v>69</v>
      </c>
      <c r="E17" s="31">
        <f t="shared" si="0"/>
        <v>944636.36363636353</v>
      </c>
      <c r="F17" s="31">
        <f t="shared" si="1"/>
        <v>944636.36363636353</v>
      </c>
      <c r="G17" s="31"/>
      <c r="H17" s="31"/>
      <c r="I17" s="28"/>
      <c r="J17">
        <v>10063869</v>
      </c>
    </row>
    <row r="18" spans="1:10" ht="21.6" customHeight="1">
      <c r="A18" s="21"/>
      <c r="B18" s="21" t="s">
        <v>70</v>
      </c>
      <c r="C18" s="21" t="s">
        <v>75</v>
      </c>
      <c r="D18" s="21" t="s">
        <v>69</v>
      </c>
      <c r="E18" s="31">
        <f t="shared" si="0"/>
        <v>944636.36363636353</v>
      </c>
      <c r="F18" s="31">
        <f t="shared" si="1"/>
        <v>944636.36363636353</v>
      </c>
      <c r="G18" s="31"/>
      <c r="H18" s="31"/>
      <c r="I18" s="28"/>
      <c r="J18">
        <v>10063870</v>
      </c>
    </row>
    <row r="19" spans="1:10" ht="21.6" customHeight="1">
      <c r="A19" s="21"/>
      <c r="B19" s="21" t="s">
        <v>70</v>
      </c>
      <c r="C19" s="21" t="s">
        <v>76</v>
      </c>
      <c r="D19" s="21" t="s">
        <v>69</v>
      </c>
      <c r="E19" s="31">
        <f t="shared" si="0"/>
        <v>944636.36363636353</v>
      </c>
      <c r="F19" s="31">
        <f t="shared" si="1"/>
        <v>944636.36363636353</v>
      </c>
      <c r="G19" s="31"/>
      <c r="H19" s="31"/>
      <c r="I19" s="28"/>
      <c r="J19">
        <v>10063871</v>
      </c>
    </row>
    <row r="20" spans="1:10" ht="21.6" customHeight="1">
      <c r="A20" s="21"/>
      <c r="B20" s="21" t="s">
        <v>70</v>
      </c>
      <c r="C20" s="21" t="s">
        <v>77</v>
      </c>
      <c r="D20" s="21" t="s">
        <v>69</v>
      </c>
      <c r="E20" s="31">
        <f t="shared" si="0"/>
        <v>944636.36363636353</v>
      </c>
      <c r="F20" s="31">
        <f t="shared" si="1"/>
        <v>944636.36363636353</v>
      </c>
      <c r="G20" s="31"/>
      <c r="H20" s="31"/>
      <c r="I20" s="28"/>
      <c r="J20">
        <v>10063872</v>
      </c>
    </row>
    <row r="21" spans="1:10" ht="18.399999999999999" customHeight="1">
      <c r="E21" s="31"/>
    </row>
  </sheetData>
  <mergeCells count="1">
    <mergeCell ref="A1:I1"/>
  </mergeCells>
  <phoneticPr fontId="1" type="noConversion"/>
  <pageMargins left="0.31496062992125984" right="0.31496062992125984" top="0.39370078740157483" bottom="0.59055118110236227" header="0.39370078740157483" footer="0.19685039370078741"/>
  <pageSetup paperSize="9" orientation="landscape" r:id="rId1"/>
  <headerFooter alignWithMargins="0">
    <oddFooter>&amp;C-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8</vt:i4>
      </vt:variant>
    </vt:vector>
  </HeadingPairs>
  <TitlesOfParts>
    <vt:vector size="13" baseType="lpstr">
      <vt:lpstr>표지</vt:lpstr>
      <vt:lpstr>목차</vt:lpstr>
      <vt:lpstr>총괄내역서</vt:lpstr>
      <vt:lpstr>내역서(해당 교량명)</vt:lpstr>
      <vt:lpstr>단가목록표</vt:lpstr>
      <vt:lpstr>'내역서(해당 교량명)'!Print_Area</vt:lpstr>
      <vt:lpstr>단가목록표!Print_Area</vt:lpstr>
      <vt:lpstr>목차!Print_Area</vt:lpstr>
      <vt:lpstr>총괄내역서!Print_Area</vt:lpstr>
      <vt:lpstr>표지!Print_Area</vt:lpstr>
      <vt:lpstr>'내역서(해당 교량명)'!Print_Titles</vt:lpstr>
      <vt:lpstr>단가목록표!Print_Titles</vt:lpstr>
      <vt:lpstr>총괄내역서!Print_Titles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2022-07-11T04:25:01Z</cp:lastPrinted>
  <dcterms:created xsi:type="dcterms:W3CDTF">2022-06-28T04:47:48Z</dcterms:created>
  <dcterms:modified xsi:type="dcterms:W3CDTF">2023-05-16T07:10:22Z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0</vt:lpwstr>
  </property>
</Properties>
</file>